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5135" windowHeight="8130" activeTab="3"/>
  </bookViews>
  <sheets>
    <sheet name="Anne-I" sheetId="1" r:id="rId1"/>
    <sheet name="Annex-II" sheetId="2" r:id="rId2"/>
    <sheet name="Annex-III" sheetId="3" r:id="rId3"/>
    <sheet name="Annex-IV" sheetId="4" r:id="rId4"/>
  </sheets>
  <definedNames>
    <definedName name="_xlnm.Print_Area" localSheetId="1">'Annex-II'!$B$1:$K$20</definedName>
    <definedName name="_xlnm.Print_Area" localSheetId="3">'Annex-IV'!$A$1:$G$36</definedName>
  </definedNames>
  <calcPr calcId="124519"/>
</workbook>
</file>

<file path=xl/calcChain.xml><?xml version="1.0" encoding="utf-8"?>
<calcChain xmlns="http://schemas.openxmlformats.org/spreadsheetml/2006/main">
  <c r="E21" i="4"/>
  <c r="D21"/>
  <c r="F21" s="1"/>
  <c r="D30" s="1"/>
  <c r="C21"/>
  <c r="F20"/>
  <c r="D29" s="1"/>
  <c r="F19"/>
  <c r="D28" s="1"/>
  <c r="F18"/>
  <c r="D27" s="1"/>
  <c r="F12"/>
  <c r="E12"/>
  <c r="G12" s="1"/>
  <c r="C30" s="1"/>
  <c r="E30" s="1"/>
  <c r="D12"/>
  <c r="C12"/>
  <c r="G11"/>
  <c r="C29" s="1"/>
  <c r="E29" s="1"/>
  <c r="G10"/>
  <c r="C28" s="1"/>
  <c r="E28" s="1"/>
  <c r="G9"/>
  <c r="C27" s="1"/>
  <c r="E27" s="1"/>
  <c r="G29" i="1"/>
  <c r="K29" s="1"/>
  <c r="G28"/>
  <c r="K28" s="1"/>
  <c r="G27"/>
  <c r="K27" s="1"/>
  <c r="G26"/>
  <c r="K26" s="1"/>
  <c r="G25"/>
  <c r="K25" s="1"/>
  <c r="G24"/>
  <c r="K24" s="1"/>
  <c r="G23"/>
  <c r="K23" s="1"/>
  <c r="G22"/>
  <c r="K22" s="1"/>
  <c r="G20"/>
  <c r="K20" s="1"/>
  <c r="G19"/>
  <c r="K19" s="1"/>
</calcChain>
</file>

<file path=xl/sharedStrings.xml><?xml version="1.0" encoding="utf-8"?>
<sst xmlns="http://schemas.openxmlformats.org/spreadsheetml/2006/main" count="192" uniqueCount="140">
  <si>
    <t>Annexure - I</t>
  </si>
  <si>
    <t>Standards of Performance Level by the Distribution Licensee</t>
  </si>
  <si>
    <t>SOP Regulation No.</t>
  </si>
  <si>
    <t>Parameters</t>
  </si>
  <si>
    <t>Pending complaint Nos. (previous Quarter)</t>
  </si>
  <si>
    <t>Complaints in current Qtr.</t>
  </si>
  <si>
    <t>Total 
Complaints</t>
  </si>
  <si>
    <t>No.of complaints addressed</t>
  </si>
  <si>
    <t>Within Standards of performance</t>
  </si>
  <si>
    <t>More than stipulated time</t>
  </si>
  <si>
    <t>Total Complaints redressed</t>
  </si>
  <si>
    <t>Pending complaints at end of Qtr.</t>
  </si>
  <si>
    <t>a</t>
  </si>
  <si>
    <t>b</t>
  </si>
  <si>
    <t>c</t>
  </si>
  <si>
    <t>d</t>
  </si>
  <si>
    <t>e</t>
  </si>
  <si>
    <t>g</t>
  </si>
  <si>
    <t>h</t>
  </si>
  <si>
    <t>f = d+e</t>
  </si>
  <si>
    <t>I = g+h</t>
  </si>
  <si>
    <t>j = f-i</t>
  </si>
  <si>
    <t>Sr.
No.</t>
  </si>
  <si>
    <t xml:space="preserve">New connection inspection of premises. </t>
  </si>
  <si>
    <t>Intimation of charges where supply from existing lines.</t>
  </si>
  <si>
    <t>4.5 &amp; 4.6</t>
  </si>
  <si>
    <t>Intimation of charges where supply to dedicated or after extension / augmentation.</t>
  </si>
  <si>
    <t>New connection / add. Load where supply from existing line.</t>
  </si>
  <si>
    <t>New connection / add. Load where supply after extension / augmentation.</t>
  </si>
  <si>
    <t>New connection / add. Load where supply after commissioning of sub-station.</t>
  </si>
  <si>
    <t>Shifting of Meter / service line.</t>
  </si>
  <si>
    <t>Reconnection of supply after payment of dues.</t>
  </si>
  <si>
    <t>Change of Name</t>
  </si>
  <si>
    <t>Change of category</t>
  </si>
  <si>
    <t>Complaint of Voltage Variation-Net work</t>
  </si>
  <si>
    <t>Complaint of Voltage Variation-Local fault</t>
  </si>
  <si>
    <t>Complaint of Voltage Variation-Expansion/ augmentaion required</t>
  </si>
  <si>
    <t>Fuse off call</t>
  </si>
  <si>
    <t>Break down of Over head line</t>
  </si>
  <si>
    <t>Underground Cable fault</t>
  </si>
  <si>
    <t>Transformer Failure</t>
  </si>
  <si>
    <t>Meter Reading</t>
  </si>
  <si>
    <t>Replacement of Faulty Meter</t>
  </si>
  <si>
    <t>Replacement of Burnt Meter</t>
  </si>
  <si>
    <t>Billing Complaint</t>
  </si>
  <si>
    <t>5.4 (a)</t>
  </si>
  <si>
    <t>5.4 (b)</t>
  </si>
  <si>
    <t>5.4 (c )</t>
  </si>
  <si>
    <t>7.6 , 7.7</t>
  </si>
  <si>
    <t>6.10.</t>
  </si>
  <si>
    <t>MSEDCL</t>
  </si>
  <si>
    <t>Report of action on Faulty Meters (1 Phase / 3 Phase)</t>
  </si>
  <si>
    <t>Area</t>
  </si>
  <si>
    <t>Annexure - II</t>
  </si>
  <si>
    <t>Report of Individual Complaints where Compensation has been paid</t>
  </si>
  <si>
    <t>Complaint No.</t>
  </si>
  <si>
    <t>Date of Filing the Complaint</t>
  </si>
  <si>
    <t>Consumer No</t>
  </si>
  <si>
    <t>Name &amp; Address of Consumer</t>
  </si>
  <si>
    <t>Nature of Complaint</t>
  </si>
  <si>
    <t>Reference Standard of Performance</t>
  </si>
  <si>
    <t>Amount of Compensation (Rs)</t>
  </si>
  <si>
    <t>Date of Payment of Compensation (DD/MM/YYYY)</t>
  </si>
  <si>
    <t>.(1)</t>
  </si>
  <si>
    <t>.(2)</t>
  </si>
  <si>
    <t>.(3)</t>
  </si>
  <si>
    <t>.(4)</t>
  </si>
  <si>
    <t>.(5)</t>
  </si>
  <si>
    <t>.(6)</t>
  </si>
  <si>
    <t>.(7)</t>
  </si>
  <si>
    <t>.(8)</t>
  </si>
  <si>
    <t>.(9)</t>
  </si>
  <si>
    <t>Annexure - III</t>
  </si>
  <si>
    <t>Name of the Distribution Licensee</t>
  </si>
  <si>
    <t>Total Faulty Meters (Nos.)</t>
  </si>
  <si>
    <t>Faulty Meters at the start of the Quarter (Nos.)</t>
  </si>
  <si>
    <t>Faulty Meters added during  the Quarter (Nos.)</t>
  </si>
  <si>
    <t>Meters Rectified / Replaced (Nos.)</t>
  </si>
  <si>
    <t>Faulty Meters pending at the end of the Quarter (Nos.)</t>
  </si>
  <si>
    <t>Format for Quarterly Return to be submitted to the Commission by the Distribution Licensee (Dec-2014)</t>
  </si>
  <si>
    <t xml:space="preserve">Akola </t>
  </si>
  <si>
    <t>CGRF87/2014</t>
  </si>
  <si>
    <t>-</t>
  </si>
  <si>
    <t>M.P.Rathod</t>
  </si>
  <si>
    <t>28.8.2014</t>
  </si>
  <si>
    <t xml:space="preserve">Buldhana </t>
  </si>
  <si>
    <t>CGRF 105/2014</t>
  </si>
  <si>
    <t>16.06.2014</t>
  </si>
  <si>
    <t>New Connection</t>
  </si>
  <si>
    <t>Ramdas S. Kothalkar, Ja;gaon Jamod</t>
  </si>
  <si>
    <t>Delay in New Service Connection</t>
  </si>
  <si>
    <t>19.11.2014</t>
  </si>
  <si>
    <t xml:space="preserve">Washim </t>
  </si>
  <si>
    <t>141/14</t>
  </si>
  <si>
    <t>1.9.2014</t>
  </si>
  <si>
    <t>Gopal Bhanudas Wankhade , Icha,Tq. Mangrulpir</t>
  </si>
  <si>
    <t>Delay in Processing A-1 form for AG</t>
  </si>
  <si>
    <t>01.11.2014</t>
  </si>
  <si>
    <t>176/14</t>
  </si>
  <si>
    <t>Mohanlal R.Hote,Mangrulpir</t>
  </si>
  <si>
    <t>Delay in replacement of failed T/F</t>
  </si>
  <si>
    <t xml:space="preserve">Nagpur (U) </t>
  </si>
  <si>
    <t>71/2014</t>
  </si>
  <si>
    <t>NAME CORRECTION</t>
  </si>
  <si>
    <t>Rambhau Chamayrao Chaple</t>
  </si>
  <si>
    <t>Intimation of charges where supply  from existing lines</t>
  </si>
  <si>
    <t>31.12.2014</t>
  </si>
  <si>
    <t xml:space="preserve">Ballarshah </t>
  </si>
  <si>
    <t>25.11.2013</t>
  </si>
  <si>
    <t>B.K. Burkute</t>
  </si>
  <si>
    <t>Delay in Ag Connection</t>
  </si>
  <si>
    <t>30.12.2014</t>
  </si>
  <si>
    <t>Div/ Circle/ Zone</t>
  </si>
  <si>
    <t>Shri,Manoj Narayan Bulkunde, Nagpur 14</t>
  </si>
  <si>
    <t>Transformer failure / Delay to restore Ag pump supply.</t>
  </si>
  <si>
    <t>Note: Above reports are prepared based on the data provided by the field offices which are subjected to subsequent corrections, if any.</t>
  </si>
  <si>
    <t>Annexure- IV</t>
  </si>
  <si>
    <t>Performance Report regarding Reliability Indices</t>
  </si>
  <si>
    <t>Formats for Quarterly returns to be submitted to the Commission by the Distribution Licensee</t>
  </si>
  <si>
    <t>(1) System Average Interruption Duration Index (SAIDI)</t>
  </si>
  <si>
    <t>Dec 14 Quarter</t>
  </si>
  <si>
    <t>Sr.No.</t>
  </si>
  <si>
    <t>Month</t>
  </si>
  <si>
    <r>
      <t>Ni = Number of consumers who experienced a sustained interruption on   i</t>
    </r>
    <r>
      <rPr>
        <b/>
        <vertAlign val="superscript"/>
        <sz val="11"/>
        <color theme="1"/>
        <rFont val="Times New Roman"/>
        <family val="1"/>
      </rPr>
      <t>th</t>
    </r>
    <r>
      <rPr>
        <b/>
        <sz val="12"/>
        <color theme="1"/>
        <rFont val="Times New Roman"/>
        <family val="1"/>
      </rPr>
      <t xml:space="preserve"> feeder</t>
    </r>
  </si>
  <si>
    <r>
      <t>Ri = Restoration time for each interruption event on i</t>
    </r>
    <r>
      <rPr>
        <b/>
        <vertAlign val="superscript"/>
        <sz val="12"/>
        <color theme="1"/>
        <rFont val="Times New Roman"/>
        <family val="1"/>
      </rPr>
      <t>th</t>
    </r>
    <r>
      <rPr>
        <b/>
        <sz val="12"/>
        <color theme="1"/>
        <rFont val="Times New Roman"/>
        <family val="1"/>
      </rPr>
      <t xml:space="preserve"> feeder</t>
    </r>
  </si>
  <si>
    <t>Nt = Total number of consumers of the distribution Licensees area</t>
  </si>
  <si>
    <t>Sum (Ri*Ni) for all feeders excluding argi. Feeders)</t>
  </si>
  <si>
    <t>SAIDI = (6)/(5)</t>
  </si>
  <si>
    <t>Total</t>
  </si>
  <si>
    <t>(2) System Average Interruption Frequency Index (SAIFI)</t>
  </si>
  <si>
    <r>
      <t>Ni = Number of consumers who experienced a sustained interruption on i</t>
    </r>
    <r>
      <rPr>
        <b/>
        <sz val="10"/>
        <color theme="1"/>
        <rFont val="Times New Roman"/>
        <family val="1"/>
      </rPr>
      <t>th</t>
    </r>
    <r>
      <rPr>
        <b/>
        <sz val="12"/>
        <color theme="1"/>
        <rFont val="Times New Roman"/>
        <family val="1"/>
      </rPr>
      <t xml:space="preserve"> feeder</t>
    </r>
  </si>
  <si>
    <t>Sum of consumers of i feeders which had experienced interruptions 
= Sum Ni</t>
  </si>
  <si>
    <t>SAIFI = (4)/(5)</t>
  </si>
  <si>
    <t>(3) Customer Average Interruption Duration Index (CAIDI)</t>
  </si>
  <si>
    <t>SAIDI</t>
  </si>
  <si>
    <t>SAIFI</t>
  </si>
  <si>
    <t>SAIDI/SAIFI</t>
  </si>
  <si>
    <t>Note:-</t>
  </si>
  <si>
    <t>The Indices provided herein are computed based on the data provided by the field offices which is subjected</t>
  </si>
  <si>
    <t>to subsequent corrections if any.</t>
  </si>
</sst>
</file>

<file path=xl/styles.xml><?xml version="1.0" encoding="utf-8"?>
<styleSheet xmlns="http://schemas.openxmlformats.org/spreadsheetml/2006/main">
  <numFmts count="1">
    <numFmt numFmtId="164" formatCode="[$-409]mmmm\-yy;@"/>
  </numFmts>
  <fonts count="1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Arial"/>
      <family val="2"/>
    </font>
    <font>
      <sz val="12"/>
      <color theme="1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b/>
      <vertAlign val="superscript"/>
      <sz val="11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b/>
      <sz val="10"/>
      <color theme="1"/>
      <name val="Times New Roman"/>
      <family val="1"/>
    </font>
    <font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4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2" fillId="0" borderId="0" xfId="0" applyFont="1"/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quotePrefix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2" fontId="5" fillId="0" borderId="1" xfId="0" applyNumberFormat="1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17" fontId="5" fillId="0" borderId="1" xfId="0" applyNumberFormat="1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14" fontId="0" fillId="0" borderId="1" xfId="0" applyNumberFormat="1" applyFont="1" applyBorder="1" applyAlignment="1">
      <alignment horizontal="center" vertical="center" wrapText="1"/>
    </xf>
    <xf numFmtId="1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164" fontId="1" fillId="0" borderId="1" xfId="0" applyNumberFormat="1" applyFont="1" applyBorder="1" applyAlignment="1">
      <alignment horizontal="left" vertical="top"/>
    </xf>
    <xf numFmtId="2" fontId="1" fillId="0" borderId="1" xfId="0" applyNumberFormat="1" applyFont="1" applyBorder="1"/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 vertical="top"/>
    </xf>
    <xf numFmtId="0" fontId="1" fillId="0" borderId="0" xfId="0" applyFont="1" applyBorder="1"/>
    <xf numFmtId="0" fontId="2" fillId="0" borderId="0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10" fillId="0" borderId="4" xfId="0" applyFont="1" applyBorder="1" applyAlignment="1">
      <alignment horizontal="left" vertical="justify" wrapText="1"/>
    </xf>
    <xf numFmtId="0" fontId="10" fillId="0" borderId="4" xfId="0" applyFont="1" applyBorder="1" applyAlignment="1">
      <alignment horizontal="left" vertical="justify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32"/>
  <sheetViews>
    <sheetView view="pageBreakPreview" zoomScale="77" zoomScaleSheetLayoutView="77" workbookViewId="0">
      <selection activeCell="A32" sqref="A32"/>
    </sheetView>
  </sheetViews>
  <sheetFormatPr defaultRowHeight="15.75"/>
  <cols>
    <col min="1" max="1" width="6.7109375" style="1" customWidth="1"/>
    <col min="2" max="2" width="14.140625" style="1" customWidth="1"/>
    <col min="3" max="3" width="20.7109375" style="1" customWidth="1"/>
    <col min="4" max="4" width="12.7109375" style="1" customWidth="1"/>
    <col min="5" max="5" width="15" style="1" customWidth="1"/>
    <col min="6" max="6" width="14.140625" style="1" customWidth="1"/>
    <col min="7" max="7" width="11.85546875" style="1" customWidth="1"/>
    <col min="8" max="8" width="14.140625" style="1" customWidth="1"/>
    <col min="9" max="9" width="11.28515625" style="1" customWidth="1"/>
    <col min="10" max="10" width="12.28515625" style="1" customWidth="1"/>
    <col min="11" max="11" width="11" style="1" customWidth="1"/>
    <col min="12" max="16384" width="9.140625" style="1"/>
  </cols>
  <sheetData>
    <row r="2" spans="1:11">
      <c r="A2" s="41" t="s">
        <v>0</v>
      </c>
      <c r="B2" s="41"/>
      <c r="C2" s="41"/>
      <c r="D2" s="41"/>
      <c r="E2" s="41"/>
      <c r="F2" s="41"/>
      <c r="G2" s="41"/>
      <c r="H2" s="41"/>
      <c r="I2" s="41"/>
      <c r="J2" s="41"/>
      <c r="K2" s="41"/>
    </row>
    <row r="3" spans="1:11">
      <c r="A3" s="41" t="s">
        <v>1</v>
      </c>
      <c r="B3" s="41"/>
      <c r="C3" s="41"/>
      <c r="D3" s="41"/>
      <c r="E3" s="41"/>
      <c r="F3" s="41"/>
      <c r="G3" s="41"/>
      <c r="H3" s="41"/>
      <c r="I3" s="41"/>
      <c r="J3" s="41"/>
      <c r="K3" s="41"/>
    </row>
    <row r="4" spans="1:11">
      <c r="A4" s="41" t="s">
        <v>79</v>
      </c>
      <c r="B4" s="41"/>
      <c r="C4" s="41"/>
      <c r="D4" s="41"/>
      <c r="E4" s="41"/>
      <c r="F4" s="41"/>
      <c r="G4" s="41"/>
      <c r="H4" s="41"/>
      <c r="I4" s="41"/>
      <c r="J4" s="41"/>
      <c r="K4" s="41"/>
    </row>
    <row r="5" spans="1:11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spans="1:11">
      <c r="A6" s="40" t="s">
        <v>22</v>
      </c>
      <c r="B6" s="40" t="s">
        <v>2</v>
      </c>
      <c r="C6" s="40" t="s">
        <v>3</v>
      </c>
      <c r="D6" s="40" t="s">
        <v>52</v>
      </c>
      <c r="E6" s="40" t="s">
        <v>4</v>
      </c>
      <c r="F6" s="40" t="s">
        <v>5</v>
      </c>
      <c r="G6" s="40" t="s">
        <v>6</v>
      </c>
      <c r="H6" s="42" t="s">
        <v>7</v>
      </c>
      <c r="I6" s="42"/>
      <c r="J6" s="42"/>
      <c r="K6" s="40" t="s">
        <v>11</v>
      </c>
    </row>
    <row r="7" spans="1:11" ht="47.25">
      <c r="A7" s="42"/>
      <c r="B7" s="40"/>
      <c r="C7" s="40"/>
      <c r="D7" s="40"/>
      <c r="E7" s="40"/>
      <c r="F7" s="40"/>
      <c r="G7" s="40"/>
      <c r="H7" s="5" t="s">
        <v>8</v>
      </c>
      <c r="I7" s="5" t="s">
        <v>9</v>
      </c>
      <c r="J7" s="5" t="s">
        <v>10</v>
      </c>
      <c r="K7" s="40"/>
    </row>
    <row r="8" spans="1:11">
      <c r="A8" s="6"/>
      <c r="B8" s="6" t="s">
        <v>12</v>
      </c>
      <c r="C8" s="6" t="s">
        <v>13</v>
      </c>
      <c r="D8" s="6" t="s">
        <v>14</v>
      </c>
      <c r="E8" s="6" t="s">
        <v>15</v>
      </c>
      <c r="F8" s="6" t="s">
        <v>16</v>
      </c>
      <c r="G8" s="6" t="s">
        <v>19</v>
      </c>
      <c r="H8" s="6" t="s">
        <v>17</v>
      </c>
      <c r="I8" s="6" t="s">
        <v>18</v>
      </c>
      <c r="J8" s="6" t="s">
        <v>20</v>
      </c>
      <c r="K8" s="6" t="s">
        <v>21</v>
      </c>
    </row>
    <row r="9" spans="1:11" ht="47.25">
      <c r="A9" s="2">
        <v>1</v>
      </c>
      <c r="B9" s="2">
        <v>4.3</v>
      </c>
      <c r="C9" s="8" t="s">
        <v>23</v>
      </c>
      <c r="D9" s="9" t="s">
        <v>50</v>
      </c>
      <c r="E9" s="11">
        <v>207343</v>
      </c>
      <c r="F9" s="11">
        <v>328523</v>
      </c>
      <c r="G9" s="11">
        <v>535866</v>
      </c>
      <c r="H9" s="11">
        <v>193157</v>
      </c>
      <c r="I9" s="11">
        <v>119890</v>
      </c>
      <c r="J9" s="11">
        <v>313047</v>
      </c>
      <c r="K9" s="11">
        <v>222819</v>
      </c>
    </row>
    <row r="10" spans="1:11" ht="47.25">
      <c r="A10" s="2">
        <v>2</v>
      </c>
      <c r="B10" s="2">
        <v>4.4000000000000004</v>
      </c>
      <c r="C10" s="8" t="s">
        <v>24</v>
      </c>
      <c r="D10" s="9" t="s">
        <v>50</v>
      </c>
      <c r="E10" s="11">
        <v>176082</v>
      </c>
      <c r="F10" s="11">
        <v>328523</v>
      </c>
      <c r="G10" s="11">
        <v>504605</v>
      </c>
      <c r="H10" s="11">
        <v>242703</v>
      </c>
      <c r="I10" s="11">
        <v>57510</v>
      </c>
      <c r="J10" s="11">
        <v>300213</v>
      </c>
      <c r="K10" s="11">
        <v>204392</v>
      </c>
    </row>
    <row r="11" spans="1:11" ht="78.75">
      <c r="A11" s="2">
        <v>3</v>
      </c>
      <c r="B11" s="2" t="s">
        <v>25</v>
      </c>
      <c r="C11" s="8" t="s">
        <v>26</v>
      </c>
      <c r="D11" s="9" t="s">
        <v>50</v>
      </c>
      <c r="E11" s="11">
        <v>7327</v>
      </c>
      <c r="F11" s="11">
        <v>5056</v>
      </c>
      <c r="G11" s="11">
        <v>12383</v>
      </c>
      <c r="H11" s="11">
        <v>1532</v>
      </c>
      <c r="I11" s="11">
        <v>3477</v>
      </c>
      <c r="J11" s="11">
        <v>5009</v>
      </c>
      <c r="K11" s="11">
        <v>7374</v>
      </c>
    </row>
    <row r="12" spans="1:11" ht="63">
      <c r="A12" s="2">
        <v>4</v>
      </c>
      <c r="B12" s="2">
        <v>4.7</v>
      </c>
      <c r="C12" s="8" t="s">
        <v>27</v>
      </c>
      <c r="D12" s="9" t="s">
        <v>50</v>
      </c>
      <c r="E12" s="11">
        <v>208163</v>
      </c>
      <c r="F12" s="11">
        <v>277529</v>
      </c>
      <c r="G12" s="11">
        <v>485692</v>
      </c>
      <c r="H12" s="11">
        <v>190555</v>
      </c>
      <c r="I12" s="11">
        <v>78913</v>
      </c>
      <c r="J12" s="11">
        <v>269468</v>
      </c>
      <c r="K12" s="11">
        <v>216224</v>
      </c>
    </row>
    <row r="13" spans="1:11" ht="63">
      <c r="A13" s="2">
        <v>5</v>
      </c>
      <c r="B13" s="2">
        <v>4.8</v>
      </c>
      <c r="C13" s="8" t="s">
        <v>28</v>
      </c>
      <c r="D13" s="9" t="s">
        <v>50</v>
      </c>
      <c r="E13" s="11">
        <v>9823</v>
      </c>
      <c r="F13" s="11">
        <v>4290</v>
      </c>
      <c r="G13" s="11">
        <v>14113</v>
      </c>
      <c r="H13" s="11">
        <v>613</v>
      </c>
      <c r="I13" s="11">
        <v>1663</v>
      </c>
      <c r="J13" s="11">
        <v>2276</v>
      </c>
      <c r="K13" s="11">
        <v>11837</v>
      </c>
    </row>
    <row r="14" spans="1:11" ht="78.75">
      <c r="A14" s="2">
        <v>6</v>
      </c>
      <c r="B14" s="2">
        <v>4.9000000000000004</v>
      </c>
      <c r="C14" s="8" t="s">
        <v>29</v>
      </c>
      <c r="D14" s="9" t="s">
        <v>50</v>
      </c>
      <c r="E14" s="12">
        <v>0</v>
      </c>
      <c r="F14" s="12">
        <v>279</v>
      </c>
      <c r="G14" s="12">
        <v>279</v>
      </c>
      <c r="H14" s="12">
        <v>0</v>
      </c>
      <c r="I14" s="12">
        <v>0</v>
      </c>
      <c r="J14" s="12">
        <v>0</v>
      </c>
      <c r="K14" s="12">
        <v>279</v>
      </c>
    </row>
    <row r="15" spans="1:11" ht="31.5">
      <c r="A15" s="2">
        <v>7</v>
      </c>
      <c r="B15" s="2">
        <v>4.12</v>
      </c>
      <c r="C15" s="8" t="s">
        <v>30</v>
      </c>
      <c r="D15" s="9" t="s">
        <v>50</v>
      </c>
      <c r="E15" s="12">
        <v>0</v>
      </c>
      <c r="F15" s="12">
        <v>3296</v>
      </c>
      <c r="G15" s="12">
        <v>3296</v>
      </c>
      <c r="H15" s="12">
        <v>3270</v>
      </c>
      <c r="I15" s="12">
        <v>10</v>
      </c>
      <c r="J15" s="12">
        <v>3280</v>
      </c>
      <c r="K15" s="12">
        <v>16</v>
      </c>
    </row>
    <row r="16" spans="1:11" ht="47.25">
      <c r="A16" s="2">
        <v>8</v>
      </c>
      <c r="B16" s="2" t="s">
        <v>49</v>
      </c>
      <c r="C16" s="8" t="s">
        <v>31</v>
      </c>
      <c r="D16" s="9" t="s">
        <v>50</v>
      </c>
      <c r="E16" s="12">
        <v>0</v>
      </c>
      <c r="F16" s="12">
        <v>23915</v>
      </c>
      <c r="G16" s="12">
        <v>23915</v>
      </c>
      <c r="H16" s="12">
        <v>23813</v>
      </c>
      <c r="I16" s="12">
        <v>102</v>
      </c>
      <c r="J16" s="12">
        <v>23915</v>
      </c>
      <c r="K16" s="12">
        <v>0</v>
      </c>
    </row>
    <row r="17" spans="1:11" ht="65.25" customHeight="1">
      <c r="A17" s="2">
        <v>9</v>
      </c>
      <c r="B17" s="2">
        <v>4.13</v>
      </c>
      <c r="C17" s="7" t="s">
        <v>32</v>
      </c>
      <c r="D17" s="9" t="s">
        <v>50</v>
      </c>
      <c r="E17" s="12">
        <v>0</v>
      </c>
      <c r="F17" s="12">
        <v>53842</v>
      </c>
      <c r="G17" s="12">
        <v>53842</v>
      </c>
      <c r="H17" s="12">
        <v>53842</v>
      </c>
      <c r="I17" s="12">
        <v>0</v>
      </c>
      <c r="J17" s="12">
        <v>53842</v>
      </c>
      <c r="K17" s="12">
        <v>0</v>
      </c>
    </row>
    <row r="18" spans="1:11">
      <c r="A18" s="2">
        <v>10</v>
      </c>
      <c r="B18" s="2">
        <v>4.13</v>
      </c>
      <c r="C18" s="7" t="s">
        <v>33</v>
      </c>
      <c r="D18" s="9" t="s">
        <v>50</v>
      </c>
      <c r="E18" s="12">
        <v>0</v>
      </c>
      <c r="F18" s="12">
        <v>20113</v>
      </c>
      <c r="G18" s="12">
        <v>20113</v>
      </c>
      <c r="H18" s="12">
        <v>20113</v>
      </c>
      <c r="I18" s="12">
        <v>0</v>
      </c>
      <c r="J18" s="12">
        <v>20113</v>
      </c>
      <c r="K18" s="12">
        <v>0</v>
      </c>
    </row>
    <row r="19" spans="1:11" ht="31.5">
      <c r="A19" s="2">
        <v>11</v>
      </c>
      <c r="B19" s="2" t="s">
        <v>45</v>
      </c>
      <c r="C19" s="8" t="s">
        <v>35</v>
      </c>
      <c r="D19" s="9" t="s">
        <v>50</v>
      </c>
      <c r="E19" s="12">
        <v>2721</v>
      </c>
      <c r="F19" s="12">
        <v>11272</v>
      </c>
      <c r="G19" s="12">
        <f t="shared" ref="G19:G20" si="0">E19+F19</f>
        <v>13993</v>
      </c>
      <c r="H19" s="12">
        <v>7592</v>
      </c>
      <c r="I19" s="12">
        <v>5101</v>
      </c>
      <c r="J19" s="12">
        <v>12693</v>
      </c>
      <c r="K19" s="12">
        <f t="shared" ref="K19:K20" si="1">G19-J19</f>
        <v>1300</v>
      </c>
    </row>
    <row r="20" spans="1:11" ht="31.5">
      <c r="A20" s="2">
        <v>12</v>
      </c>
      <c r="B20" s="2" t="s">
        <v>46</v>
      </c>
      <c r="C20" s="8" t="s">
        <v>34</v>
      </c>
      <c r="D20" s="9" t="s">
        <v>50</v>
      </c>
      <c r="E20" s="12">
        <v>151</v>
      </c>
      <c r="F20" s="12">
        <v>773</v>
      </c>
      <c r="G20" s="12">
        <f t="shared" si="0"/>
        <v>924</v>
      </c>
      <c r="H20" s="12">
        <v>669</v>
      </c>
      <c r="I20" s="12">
        <v>123</v>
      </c>
      <c r="J20" s="12">
        <v>792</v>
      </c>
      <c r="K20" s="12">
        <f t="shared" si="1"/>
        <v>132</v>
      </c>
    </row>
    <row r="21" spans="1:11" ht="47.25">
      <c r="A21" s="2">
        <v>13</v>
      </c>
      <c r="B21" s="2" t="s">
        <v>47</v>
      </c>
      <c r="C21" s="8" t="s">
        <v>36</v>
      </c>
      <c r="D21" s="9" t="s">
        <v>50</v>
      </c>
      <c r="E21" s="12">
        <v>0</v>
      </c>
      <c r="F21" s="12">
        <v>249</v>
      </c>
      <c r="G21" s="12">
        <v>249</v>
      </c>
      <c r="H21" s="12">
        <v>237</v>
      </c>
      <c r="I21" s="12">
        <v>10</v>
      </c>
      <c r="J21" s="12">
        <v>247</v>
      </c>
      <c r="K21" s="12">
        <v>3</v>
      </c>
    </row>
    <row r="22" spans="1:11" ht="51.75" customHeight="1">
      <c r="A22" s="2">
        <v>14</v>
      </c>
      <c r="B22" s="2">
        <v>6.1</v>
      </c>
      <c r="C22" s="7" t="s">
        <v>37</v>
      </c>
      <c r="D22" s="9" t="s">
        <v>50</v>
      </c>
      <c r="E22" s="12">
        <v>16754</v>
      </c>
      <c r="F22" s="12">
        <v>160423</v>
      </c>
      <c r="G22" s="12">
        <f t="shared" ref="G22:G29" si="2">E22+F22</f>
        <v>177177</v>
      </c>
      <c r="H22" s="12">
        <v>151386</v>
      </c>
      <c r="I22" s="12">
        <v>16401</v>
      </c>
      <c r="J22" s="12">
        <v>167787</v>
      </c>
      <c r="K22" s="12">
        <f t="shared" ref="K22:K29" si="3">G22-J22</f>
        <v>9390</v>
      </c>
    </row>
    <row r="23" spans="1:11" ht="31.5">
      <c r="A23" s="2">
        <v>15</v>
      </c>
      <c r="B23" s="2">
        <v>6.2</v>
      </c>
      <c r="C23" s="8" t="s">
        <v>38</v>
      </c>
      <c r="D23" s="9" t="s">
        <v>50</v>
      </c>
      <c r="E23" s="12">
        <v>43</v>
      </c>
      <c r="F23" s="12">
        <v>96</v>
      </c>
      <c r="G23" s="12">
        <f t="shared" si="2"/>
        <v>139</v>
      </c>
      <c r="H23" s="12">
        <v>15</v>
      </c>
      <c r="I23" s="12">
        <v>89</v>
      </c>
      <c r="J23" s="12">
        <v>104</v>
      </c>
      <c r="K23" s="12">
        <f t="shared" si="3"/>
        <v>35</v>
      </c>
    </row>
    <row r="24" spans="1:11" ht="31.5">
      <c r="A24" s="2">
        <v>16</v>
      </c>
      <c r="B24" s="2">
        <v>6.3</v>
      </c>
      <c r="C24" s="8" t="s">
        <v>39</v>
      </c>
      <c r="D24" s="9" t="s">
        <v>50</v>
      </c>
      <c r="E24" s="12">
        <v>77</v>
      </c>
      <c r="F24" s="12">
        <v>148</v>
      </c>
      <c r="G24" s="12">
        <f t="shared" si="2"/>
        <v>225</v>
      </c>
      <c r="H24" s="12">
        <v>65</v>
      </c>
      <c r="I24" s="12">
        <v>107</v>
      </c>
      <c r="J24" s="12">
        <v>172</v>
      </c>
      <c r="K24" s="12">
        <f t="shared" si="3"/>
        <v>53</v>
      </c>
    </row>
    <row r="25" spans="1:11">
      <c r="A25" s="2">
        <v>17</v>
      </c>
      <c r="B25" s="2">
        <v>6.4</v>
      </c>
      <c r="C25" s="7" t="s">
        <v>40</v>
      </c>
      <c r="D25" s="9" t="s">
        <v>50</v>
      </c>
      <c r="E25" s="12">
        <v>692</v>
      </c>
      <c r="F25" s="12">
        <v>1043</v>
      </c>
      <c r="G25" s="12">
        <f t="shared" si="2"/>
        <v>1735</v>
      </c>
      <c r="H25" s="12">
        <v>598</v>
      </c>
      <c r="I25" s="12">
        <v>653</v>
      </c>
      <c r="J25" s="12">
        <v>1251</v>
      </c>
      <c r="K25" s="12">
        <f t="shared" si="3"/>
        <v>484</v>
      </c>
    </row>
    <row r="26" spans="1:11" ht="29.25" customHeight="1">
      <c r="A26" s="2">
        <v>18</v>
      </c>
      <c r="B26" s="2">
        <v>7.2</v>
      </c>
      <c r="C26" s="7" t="s">
        <v>41</v>
      </c>
      <c r="D26" s="9" t="s">
        <v>50</v>
      </c>
      <c r="E26" s="12">
        <v>7318</v>
      </c>
      <c r="F26" s="12">
        <v>9319</v>
      </c>
      <c r="G26" s="12">
        <f t="shared" si="2"/>
        <v>16637</v>
      </c>
      <c r="H26" s="12">
        <v>5864</v>
      </c>
      <c r="I26" s="12">
        <v>538</v>
      </c>
      <c r="J26" s="12">
        <v>6402</v>
      </c>
      <c r="K26" s="12">
        <f t="shared" si="3"/>
        <v>10235</v>
      </c>
    </row>
    <row r="27" spans="1:11" ht="31.5">
      <c r="A27" s="2">
        <v>19</v>
      </c>
      <c r="B27" s="2">
        <v>7.3</v>
      </c>
      <c r="C27" s="8" t="s">
        <v>42</v>
      </c>
      <c r="D27" s="9" t="s">
        <v>50</v>
      </c>
      <c r="E27" s="12">
        <v>4202</v>
      </c>
      <c r="F27" s="12">
        <v>4359</v>
      </c>
      <c r="G27" s="12">
        <f t="shared" si="2"/>
        <v>8561</v>
      </c>
      <c r="H27" s="12">
        <v>2344</v>
      </c>
      <c r="I27" s="12">
        <v>1393</v>
      </c>
      <c r="J27" s="12">
        <v>3737</v>
      </c>
      <c r="K27" s="12">
        <f t="shared" si="3"/>
        <v>4824</v>
      </c>
    </row>
    <row r="28" spans="1:11" ht="34.5" customHeight="1">
      <c r="A28" s="2">
        <v>20</v>
      </c>
      <c r="B28" s="2">
        <v>7.4</v>
      </c>
      <c r="C28" s="8" t="s">
        <v>43</v>
      </c>
      <c r="D28" s="9" t="s">
        <v>50</v>
      </c>
      <c r="E28" s="12">
        <v>1290</v>
      </c>
      <c r="F28" s="12">
        <v>1712</v>
      </c>
      <c r="G28" s="12">
        <f t="shared" si="2"/>
        <v>3002</v>
      </c>
      <c r="H28" s="12">
        <v>608</v>
      </c>
      <c r="I28" s="12">
        <v>1205</v>
      </c>
      <c r="J28" s="12">
        <v>1813</v>
      </c>
      <c r="K28" s="12">
        <f t="shared" si="3"/>
        <v>1189</v>
      </c>
    </row>
    <row r="29" spans="1:11" ht="34.5" customHeight="1">
      <c r="A29" s="2">
        <v>21</v>
      </c>
      <c r="B29" s="2" t="s">
        <v>48</v>
      </c>
      <c r="C29" s="7" t="s">
        <v>44</v>
      </c>
      <c r="D29" s="9" t="s">
        <v>50</v>
      </c>
      <c r="E29" s="12">
        <v>24682</v>
      </c>
      <c r="F29" s="12">
        <v>50204</v>
      </c>
      <c r="G29" s="12">
        <f t="shared" si="2"/>
        <v>74886</v>
      </c>
      <c r="H29" s="12">
        <v>44651</v>
      </c>
      <c r="I29" s="12">
        <v>1591</v>
      </c>
      <c r="J29" s="12">
        <v>46242</v>
      </c>
      <c r="K29" s="12">
        <f t="shared" si="3"/>
        <v>28644</v>
      </c>
    </row>
    <row r="32" spans="1:11">
      <c r="A32" s="1" t="s">
        <v>115</v>
      </c>
    </row>
  </sheetData>
  <mergeCells count="12">
    <mergeCell ref="K6:K7"/>
    <mergeCell ref="A2:K2"/>
    <mergeCell ref="A3:K3"/>
    <mergeCell ref="A4:K4"/>
    <mergeCell ref="H6:J6"/>
    <mergeCell ref="A6:A7"/>
    <mergeCell ref="B6:B7"/>
    <mergeCell ref="C6:C7"/>
    <mergeCell ref="D6:D7"/>
    <mergeCell ref="E6:E7"/>
    <mergeCell ref="F6:F7"/>
    <mergeCell ref="G6:G7"/>
  </mergeCells>
  <pageMargins left="0.7" right="0.7" top="0.75" bottom="0.75" header="0.3" footer="0.3"/>
  <pageSetup scale="6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2:K20"/>
  <sheetViews>
    <sheetView view="pageBreakPreview" zoomScale="70" zoomScaleNormal="70" zoomScaleSheetLayoutView="70" workbookViewId="0">
      <selection activeCell="E19" sqref="E19"/>
    </sheetView>
  </sheetViews>
  <sheetFormatPr defaultRowHeight="15.75"/>
  <cols>
    <col min="1" max="1" width="9.140625" style="1"/>
    <col min="2" max="2" width="14.42578125" style="1" customWidth="1"/>
    <col min="3" max="3" width="6.7109375" style="1" customWidth="1"/>
    <col min="4" max="4" width="14.140625" style="1" customWidth="1"/>
    <col min="5" max="5" width="20.7109375" style="1" customWidth="1"/>
    <col min="6" max="6" width="16.140625" style="1" customWidth="1"/>
    <col min="7" max="7" width="19.85546875" style="1" customWidth="1"/>
    <col min="8" max="8" width="19.7109375" style="1" customWidth="1"/>
    <col min="9" max="9" width="19.28515625" style="1" customWidth="1"/>
    <col min="10" max="10" width="14.42578125" style="1" customWidth="1"/>
    <col min="11" max="11" width="20.7109375" style="1" customWidth="1"/>
    <col min="12" max="16384" width="9.140625" style="1"/>
  </cols>
  <sheetData>
    <row r="2" spans="2:11">
      <c r="C2" s="41" t="s">
        <v>53</v>
      </c>
      <c r="D2" s="41"/>
      <c r="E2" s="41"/>
      <c r="F2" s="41"/>
      <c r="G2" s="41"/>
      <c r="H2" s="41"/>
      <c r="I2" s="41"/>
      <c r="J2" s="41"/>
      <c r="K2" s="41"/>
    </row>
    <row r="3" spans="2:11">
      <c r="C3" s="41" t="s">
        <v>54</v>
      </c>
      <c r="D3" s="41"/>
      <c r="E3" s="41"/>
      <c r="F3" s="41"/>
      <c r="G3" s="41"/>
      <c r="H3" s="41"/>
      <c r="I3" s="41"/>
      <c r="J3" s="41"/>
      <c r="K3" s="41"/>
    </row>
    <row r="4" spans="2:11">
      <c r="C4" s="41" t="s">
        <v>79</v>
      </c>
      <c r="D4" s="41"/>
      <c r="E4" s="41"/>
      <c r="F4" s="41"/>
      <c r="G4" s="41"/>
      <c r="H4" s="41"/>
      <c r="I4" s="41"/>
      <c r="J4" s="41"/>
      <c r="K4" s="41"/>
    </row>
    <row r="5" spans="2:11">
      <c r="C5" s="4"/>
      <c r="D5" s="4"/>
      <c r="E5" s="4"/>
      <c r="F5" s="4"/>
      <c r="G5" s="4"/>
      <c r="H5" s="4"/>
      <c r="I5" s="4"/>
      <c r="J5" s="4"/>
      <c r="K5" s="4"/>
    </row>
    <row r="6" spans="2:11" ht="15.75" customHeight="1">
      <c r="B6" s="43" t="s">
        <v>112</v>
      </c>
      <c r="C6" s="43" t="s">
        <v>22</v>
      </c>
      <c r="D6" s="43" t="s">
        <v>55</v>
      </c>
      <c r="E6" s="43" t="s">
        <v>56</v>
      </c>
      <c r="F6" s="43" t="s">
        <v>57</v>
      </c>
      <c r="G6" s="43" t="s">
        <v>58</v>
      </c>
      <c r="H6" s="43" t="s">
        <v>59</v>
      </c>
      <c r="I6" s="43" t="s">
        <v>60</v>
      </c>
      <c r="J6" s="43" t="s">
        <v>61</v>
      </c>
      <c r="K6" s="43" t="s">
        <v>62</v>
      </c>
    </row>
    <row r="7" spans="2:11" ht="53.25" customHeight="1">
      <c r="B7" s="44"/>
      <c r="C7" s="44"/>
      <c r="D7" s="44"/>
      <c r="E7" s="44"/>
      <c r="F7" s="44"/>
      <c r="G7" s="44"/>
      <c r="H7" s="44"/>
      <c r="I7" s="44"/>
      <c r="J7" s="44"/>
      <c r="K7" s="44"/>
    </row>
    <row r="8" spans="2:11">
      <c r="B8" s="3"/>
      <c r="C8" s="6" t="s">
        <v>63</v>
      </c>
      <c r="D8" s="6" t="s">
        <v>64</v>
      </c>
      <c r="E8" s="6" t="s">
        <v>65</v>
      </c>
      <c r="F8" s="6" t="s">
        <v>66</v>
      </c>
      <c r="G8" s="6" t="s">
        <v>67</v>
      </c>
      <c r="H8" s="6" t="s">
        <v>68</v>
      </c>
      <c r="I8" s="6" t="s">
        <v>69</v>
      </c>
      <c r="J8" s="6" t="s">
        <v>70</v>
      </c>
      <c r="K8" s="6" t="s">
        <v>71</v>
      </c>
    </row>
    <row r="9" spans="2:11" s="28" customFormat="1" ht="45">
      <c r="B9" s="13" t="s">
        <v>80</v>
      </c>
      <c r="C9" s="14">
        <v>1</v>
      </c>
      <c r="D9" s="14" t="s">
        <v>81</v>
      </c>
      <c r="E9" s="14"/>
      <c r="F9" s="15" t="s">
        <v>82</v>
      </c>
      <c r="G9" s="16" t="s">
        <v>83</v>
      </c>
      <c r="H9" s="14" t="s">
        <v>114</v>
      </c>
      <c r="I9" s="14"/>
      <c r="J9" s="17">
        <v>34800</v>
      </c>
      <c r="K9" s="18" t="s">
        <v>84</v>
      </c>
    </row>
    <row r="10" spans="2:11" s="28" customFormat="1" ht="30">
      <c r="B10" s="13" t="s">
        <v>85</v>
      </c>
      <c r="C10" s="14">
        <v>2</v>
      </c>
      <c r="D10" s="19" t="s">
        <v>86</v>
      </c>
      <c r="E10" s="14" t="s">
        <v>87</v>
      </c>
      <c r="F10" s="14" t="s">
        <v>88</v>
      </c>
      <c r="G10" s="16" t="s">
        <v>89</v>
      </c>
      <c r="H10" s="14" t="s">
        <v>90</v>
      </c>
      <c r="I10" s="14"/>
      <c r="J10" s="17">
        <v>1500</v>
      </c>
      <c r="K10" s="18" t="s">
        <v>91</v>
      </c>
    </row>
    <row r="11" spans="2:11" s="28" customFormat="1" ht="45">
      <c r="B11" s="13" t="s">
        <v>92</v>
      </c>
      <c r="C11" s="14">
        <v>3</v>
      </c>
      <c r="D11" s="14" t="s">
        <v>93</v>
      </c>
      <c r="E11" s="20" t="s">
        <v>94</v>
      </c>
      <c r="F11" s="21">
        <v>316910001130</v>
      </c>
      <c r="G11" s="16" t="s">
        <v>95</v>
      </c>
      <c r="H11" s="14" t="s">
        <v>96</v>
      </c>
      <c r="I11" s="14">
        <v>4.7</v>
      </c>
      <c r="J11" s="17">
        <v>4500</v>
      </c>
      <c r="K11" s="18" t="s">
        <v>97</v>
      </c>
    </row>
    <row r="12" spans="2:11" s="28" customFormat="1" ht="45">
      <c r="B12" s="13" t="s">
        <v>92</v>
      </c>
      <c r="C12" s="14">
        <v>4</v>
      </c>
      <c r="D12" s="14" t="s">
        <v>98</v>
      </c>
      <c r="E12" s="20" t="s">
        <v>94</v>
      </c>
      <c r="F12" s="21">
        <v>316120060276</v>
      </c>
      <c r="G12" s="16" t="s">
        <v>99</v>
      </c>
      <c r="H12" s="14" t="s">
        <v>100</v>
      </c>
      <c r="I12" s="14">
        <v>6.4</v>
      </c>
      <c r="J12" s="17">
        <v>10000</v>
      </c>
      <c r="K12" s="18" t="s">
        <v>97</v>
      </c>
    </row>
    <row r="13" spans="2:11" s="28" customFormat="1" ht="30">
      <c r="B13" s="22" t="s">
        <v>101</v>
      </c>
      <c r="C13" s="14">
        <v>5</v>
      </c>
      <c r="D13" s="23" t="s">
        <v>102</v>
      </c>
      <c r="E13" s="24">
        <v>41757</v>
      </c>
      <c r="F13" s="25">
        <v>415390001598</v>
      </c>
      <c r="G13" s="29" t="s">
        <v>113</v>
      </c>
      <c r="H13" s="23" t="s">
        <v>103</v>
      </c>
      <c r="I13" s="23">
        <v>4.13</v>
      </c>
      <c r="J13" s="23">
        <v>5000</v>
      </c>
      <c r="K13" s="23" t="s">
        <v>91</v>
      </c>
    </row>
    <row r="14" spans="2:11" s="28" customFormat="1" ht="60">
      <c r="B14" s="22" t="s">
        <v>101</v>
      </c>
      <c r="C14" s="14">
        <v>6</v>
      </c>
      <c r="D14" s="15" t="s">
        <v>82</v>
      </c>
      <c r="E14" s="15" t="s">
        <v>82</v>
      </c>
      <c r="F14" s="15" t="s">
        <v>82</v>
      </c>
      <c r="G14" s="26" t="s">
        <v>104</v>
      </c>
      <c r="H14" s="27" t="s">
        <v>105</v>
      </c>
      <c r="I14" s="27">
        <v>4.4000000000000004</v>
      </c>
      <c r="J14" s="27">
        <v>11000</v>
      </c>
      <c r="K14" s="27" t="s">
        <v>106</v>
      </c>
    </row>
    <row r="15" spans="2:11" s="28" customFormat="1" ht="30">
      <c r="B15" s="26" t="s">
        <v>107</v>
      </c>
      <c r="C15" s="14">
        <v>7</v>
      </c>
      <c r="D15" s="27"/>
      <c r="E15" s="27" t="s">
        <v>108</v>
      </c>
      <c r="F15" s="15" t="s">
        <v>82</v>
      </c>
      <c r="G15" s="27" t="s">
        <v>109</v>
      </c>
      <c r="H15" s="27" t="s">
        <v>110</v>
      </c>
      <c r="I15" s="27"/>
      <c r="J15" s="27">
        <v>13900</v>
      </c>
      <c r="K15" s="27" t="s">
        <v>111</v>
      </c>
    </row>
    <row r="20" spans="2:2">
      <c r="B20" s="1" t="s">
        <v>115</v>
      </c>
    </row>
  </sheetData>
  <mergeCells count="13">
    <mergeCell ref="B6:B7"/>
    <mergeCell ref="K6:K7"/>
    <mergeCell ref="J6:J7"/>
    <mergeCell ref="C2:K2"/>
    <mergeCell ref="C3:K3"/>
    <mergeCell ref="C4:K4"/>
    <mergeCell ref="C6:C7"/>
    <mergeCell ref="D6:D7"/>
    <mergeCell ref="E6:E7"/>
    <mergeCell ref="F6:F7"/>
    <mergeCell ref="G6:G7"/>
    <mergeCell ref="H6:H7"/>
    <mergeCell ref="I6:I7"/>
  </mergeCells>
  <pageMargins left="0.7" right="0.7" top="0.75" bottom="0.75" header="0.3" footer="0.3"/>
  <pageSetup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2:H18"/>
  <sheetViews>
    <sheetView workbookViewId="0">
      <selection activeCell="A6" sqref="A6:A7"/>
    </sheetView>
  </sheetViews>
  <sheetFormatPr defaultRowHeight="15.75"/>
  <cols>
    <col min="1" max="1" width="6.7109375" style="1" customWidth="1"/>
    <col min="2" max="2" width="14.140625" style="1" customWidth="1"/>
    <col min="3" max="3" width="20.7109375" style="1" customWidth="1"/>
    <col min="4" max="5" width="15" style="1" customWidth="1"/>
    <col min="6" max="6" width="14.140625" style="1" customWidth="1"/>
    <col min="7" max="7" width="13.5703125" style="1" customWidth="1"/>
    <col min="8" max="8" width="17.85546875" style="1" customWidth="1"/>
    <col min="9" max="16384" width="9.140625" style="1"/>
  </cols>
  <sheetData>
    <row r="2" spans="1:8">
      <c r="A2" s="41" t="s">
        <v>72</v>
      </c>
      <c r="B2" s="41"/>
      <c r="C2" s="41"/>
      <c r="D2" s="41"/>
      <c r="E2" s="41"/>
      <c r="F2" s="41"/>
      <c r="G2" s="41"/>
      <c r="H2" s="41"/>
    </row>
    <row r="3" spans="1:8">
      <c r="A3" s="41" t="s">
        <v>51</v>
      </c>
      <c r="B3" s="41"/>
      <c r="C3" s="41"/>
      <c r="D3" s="41"/>
      <c r="E3" s="41"/>
      <c r="F3" s="41"/>
      <c r="G3" s="41"/>
      <c r="H3" s="41"/>
    </row>
    <row r="4" spans="1:8">
      <c r="A4" s="41" t="s">
        <v>79</v>
      </c>
      <c r="B4" s="41"/>
      <c r="C4" s="41"/>
      <c r="D4" s="41"/>
      <c r="E4" s="41"/>
      <c r="F4" s="41"/>
      <c r="G4" s="41"/>
      <c r="H4" s="41"/>
    </row>
    <row r="5" spans="1:8">
      <c r="A5" s="4"/>
      <c r="B5" s="4"/>
      <c r="C5" s="4"/>
      <c r="D5" s="4"/>
      <c r="E5" s="4"/>
      <c r="F5" s="4"/>
      <c r="G5" s="4"/>
      <c r="H5" s="4"/>
    </row>
    <row r="6" spans="1:8" ht="15.75" customHeight="1">
      <c r="A6" s="45" t="s">
        <v>22</v>
      </c>
      <c r="B6" s="45" t="s">
        <v>73</v>
      </c>
      <c r="C6" s="45" t="s">
        <v>60</v>
      </c>
      <c r="D6" s="45" t="s">
        <v>75</v>
      </c>
      <c r="E6" s="45" t="s">
        <v>76</v>
      </c>
      <c r="F6" s="45" t="s">
        <v>74</v>
      </c>
      <c r="G6" s="45" t="s">
        <v>77</v>
      </c>
      <c r="H6" s="45" t="s">
        <v>78</v>
      </c>
    </row>
    <row r="7" spans="1:8" ht="53.25" customHeight="1">
      <c r="A7" s="46"/>
      <c r="B7" s="46"/>
      <c r="C7" s="46"/>
      <c r="D7" s="46"/>
      <c r="E7" s="46"/>
      <c r="F7" s="46"/>
      <c r="G7" s="46"/>
      <c r="H7" s="46"/>
    </row>
    <row r="8" spans="1:8">
      <c r="A8" s="6" t="s">
        <v>63</v>
      </c>
      <c r="B8" s="6" t="s">
        <v>64</v>
      </c>
      <c r="C8" s="6" t="s">
        <v>65</v>
      </c>
      <c r="D8" s="6" t="s">
        <v>66</v>
      </c>
      <c r="E8" s="6" t="s">
        <v>67</v>
      </c>
      <c r="F8" s="6" t="s">
        <v>68</v>
      </c>
      <c r="G8" s="6" t="s">
        <v>69</v>
      </c>
      <c r="H8" s="6" t="s">
        <v>70</v>
      </c>
    </row>
    <row r="9" spans="1:8">
      <c r="A9" s="2"/>
      <c r="B9" s="2"/>
      <c r="C9" s="8"/>
      <c r="D9" s="9"/>
      <c r="E9" s="3"/>
      <c r="F9" s="3"/>
      <c r="G9" s="3"/>
      <c r="H9" s="3"/>
    </row>
    <row r="10" spans="1:8">
      <c r="A10" s="2"/>
      <c r="B10" s="2" t="s">
        <v>50</v>
      </c>
      <c r="C10" s="9"/>
      <c r="D10" s="9">
        <v>1069325</v>
      </c>
      <c r="E10" s="10">
        <v>102388</v>
      </c>
      <c r="F10" s="10">
        <v>1171713</v>
      </c>
      <c r="G10" s="10">
        <v>148035</v>
      </c>
      <c r="H10" s="10">
        <v>1023678</v>
      </c>
    </row>
    <row r="18" spans="1:1">
      <c r="A18" s="1" t="s">
        <v>115</v>
      </c>
    </row>
  </sheetData>
  <mergeCells count="11">
    <mergeCell ref="H6:H7"/>
    <mergeCell ref="A2:H2"/>
    <mergeCell ref="A3:H3"/>
    <mergeCell ref="A4:H4"/>
    <mergeCell ref="A6:A7"/>
    <mergeCell ref="B6:B7"/>
    <mergeCell ref="C6:C7"/>
    <mergeCell ref="D6:D7"/>
    <mergeCell ref="E6:E7"/>
    <mergeCell ref="F6:F7"/>
    <mergeCell ref="G6:G7"/>
  </mergeCells>
  <pageMargins left="0.7" right="0.7" top="0.75" bottom="0.75" header="0.3" footer="0.3"/>
  <pageSetup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2:G37"/>
  <sheetViews>
    <sheetView tabSelected="1" view="pageBreakPreview" zoomScale="80" zoomScaleSheetLayoutView="80" workbookViewId="0">
      <selection activeCell="G8" sqref="G8"/>
    </sheetView>
  </sheetViews>
  <sheetFormatPr defaultRowHeight="15.75"/>
  <cols>
    <col min="1" max="1" width="7.7109375" style="1" customWidth="1"/>
    <col min="2" max="2" width="13.7109375" style="1" customWidth="1"/>
    <col min="3" max="3" width="18.42578125" style="1" customWidth="1"/>
    <col min="4" max="4" width="18.85546875" style="1" customWidth="1"/>
    <col min="5" max="5" width="19.28515625" style="1" customWidth="1"/>
    <col min="6" max="6" width="17.7109375" style="1" customWidth="1"/>
    <col min="7" max="7" width="19" style="1" customWidth="1"/>
    <col min="8" max="16384" width="9.140625" style="1"/>
  </cols>
  <sheetData>
    <row r="2" spans="1:7">
      <c r="A2" s="41" t="s">
        <v>116</v>
      </c>
      <c r="B2" s="41"/>
      <c r="C2" s="41"/>
      <c r="D2" s="41"/>
      <c r="E2" s="41"/>
      <c r="F2" s="41"/>
      <c r="G2" s="41"/>
    </row>
    <row r="3" spans="1:7">
      <c r="A3" s="41" t="s">
        <v>117</v>
      </c>
      <c r="B3" s="41"/>
      <c r="C3" s="41"/>
      <c r="D3" s="41"/>
      <c r="E3" s="41"/>
      <c r="F3" s="41"/>
      <c r="G3" s="41"/>
    </row>
    <row r="4" spans="1:7">
      <c r="A4" s="41" t="s">
        <v>118</v>
      </c>
      <c r="B4" s="41"/>
      <c r="C4" s="41"/>
      <c r="D4" s="41"/>
      <c r="E4" s="41"/>
      <c r="F4" s="41"/>
      <c r="G4" s="41"/>
    </row>
    <row r="5" spans="1:7">
      <c r="A5" s="41" t="s">
        <v>119</v>
      </c>
      <c r="B5" s="41"/>
      <c r="C5" s="41"/>
      <c r="D5" s="41"/>
      <c r="E5" s="41"/>
      <c r="F5" s="41"/>
      <c r="G5" s="41"/>
    </row>
    <row r="6" spans="1:7">
      <c r="G6" s="1" t="s">
        <v>120</v>
      </c>
    </row>
    <row r="7" spans="1:7" s="32" customFormat="1" ht="96">
      <c r="A7" s="31" t="s">
        <v>121</v>
      </c>
      <c r="B7" s="31" t="s">
        <v>122</v>
      </c>
      <c r="C7" s="30" t="s">
        <v>123</v>
      </c>
      <c r="D7" s="30" t="s">
        <v>124</v>
      </c>
      <c r="E7" s="30" t="s">
        <v>125</v>
      </c>
      <c r="F7" s="30" t="s">
        <v>126</v>
      </c>
      <c r="G7" s="31" t="s">
        <v>127</v>
      </c>
    </row>
    <row r="8" spans="1:7" s="32" customFormat="1">
      <c r="A8" s="31">
        <v>1</v>
      </c>
      <c r="B8" s="31">
        <v>2</v>
      </c>
      <c r="C8" s="30">
        <v>3</v>
      </c>
      <c r="D8" s="30">
        <v>4</v>
      </c>
      <c r="E8" s="30">
        <v>5</v>
      </c>
      <c r="F8" s="30">
        <v>6</v>
      </c>
      <c r="G8" s="31">
        <v>7</v>
      </c>
    </row>
    <row r="9" spans="1:7" ht="21.95" customHeight="1">
      <c r="A9" s="33">
        <v>1</v>
      </c>
      <c r="B9" s="34">
        <v>41913</v>
      </c>
      <c r="C9" s="3">
        <v>11975080</v>
      </c>
      <c r="D9" s="3">
        <v>880317</v>
      </c>
      <c r="E9" s="3">
        <v>15856157</v>
      </c>
      <c r="F9" s="3">
        <v>1640465994</v>
      </c>
      <c r="G9" s="35">
        <f>F9/E9</f>
        <v>103.45924261471427</v>
      </c>
    </row>
    <row r="10" spans="1:7" ht="21.95" customHeight="1">
      <c r="A10" s="33">
        <v>2</v>
      </c>
      <c r="B10" s="34">
        <v>41944</v>
      </c>
      <c r="C10" s="3">
        <v>9547370</v>
      </c>
      <c r="D10" s="3">
        <v>1522513</v>
      </c>
      <c r="E10" s="3">
        <v>15822849</v>
      </c>
      <c r="F10" s="3">
        <v>1724142336</v>
      </c>
      <c r="G10" s="35">
        <f t="shared" ref="G10:G12" si="0">F10/E10</f>
        <v>108.96535358455358</v>
      </c>
    </row>
    <row r="11" spans="1:7" ht="21.95" customHeight="1">
      <c r="A11" s="33">
        <v>3</v>
      </c>
      <c r="B11" s="34">
        <v>41974</v>
      </c>
      <c r="C11" s="3">
        <v>9192108</v>
      </c>
      <c r="D11" s="3">
        <v>691913</v>
      </c>
      <c r="E11" s="3">
        <v>14727830</v>
      </c>
      <c r="F11" s="3">
        <v>1504480901</v>
      </c>
      <c r="G11" s="35">
        <f t="shared" si="0"/>
        <v>102.15224517121666</v>
      </c>
    </row>
    <row r="12" spans="1:7" ht="21.95" customHeight="1">
      <c r="A12" s="3"/>
      <c r="B12" s="36" t="s">
        <v>128</v>
      </c>
      <c r="C12" s="3">
        <f>SUM(C9:C11)</f>
        <v>30714558</v>
      </c>
      <c r="D12" s="3">
        <f t="shared" ref="D12:F12" si="1">SUM(D9:D11)</f>
        <v>3094743</v>
      </c>
      <c r="E12" s="3">
        <f t="shared" si="1"/>
        <v>46406836</v>
      </c>
      <c r="F12" s="3">
        <f t="shared" si="1"/>
        <v>4869089231</v>
      </c>
      <c r="G12" s="35">
        <f t="shared" si="0"/>
        <v>104.92181003247022</v>
      </c>
    </row>
    <row r="14" spans="1:7">
      <c r="A14" s="41" t="s">
        <v>129</v>
      </c>
      <c r="B14" s="41"/>
      <c r="C14" s="41"/>
      <c r="D14" s="41"/>
      <c r="E14" s="41"/>
      <c r="F14" s="41"/>
      <c r="G14" s="41"/>
    </row>
    <row r="16" spans="1:7" ht="94.5">
      <c r="A16" s="31" t="s">
        <v>121</v>
      </c>
      <c r="B16" s="31" t="s">
        <v>122</v>
      </c>
      <c r="C16" s="30" t="s">
        <v>130</v>
      </c>
      <c r="D16" s="30" t="s">
        <v>131</v>
      </c>
      <c r="E16" s="30" t="s">
        <v>125</v>
      </c>
      <c r="F16" s="31" t="s">
        <v>132</v>
      </c>
    </row>
    <row r="17" spans="1:7" s="32" customFormat="1">
      <c r="A17" s="31">
        <v>1</v>
      </c>
      <c r="B17" s="31">
        <v>2</v>
      </c>
      <c r="C17" s="30">
        <v>3</v>
      </c>
      <c r="D17" s="30">
        <v>4</v>
      </c>
      <c r="E17" s="30">
        <v>5</v>
      </c>
      <c r="F17" s="30">
        <v>6</v>
      </c>
      <c r="G17" s="37"/>
    </row>
    <row r="18" spans="1:7" ht="21.95" customHeight="1">
      <c r="A18" s="33">
        <v>1</v>
      </c>
      <c r="B18" s="34">
        <v>41913</v>
      </c>
      <c r="C18" s="3">
        <v>11975080</v>
      </c>
      <c r="D18" s="3">
        <v>22253842</v>
      </c>
      <c r="E18" s="3">
        <v>15856157</v>
      </c>
      <c r="F18" s="35">
        <f>D18/E18</f>
        <v>1.4034826976044701</v>
      </c>
      <c r="G18" s="38"/>
    </row>
    <row r="19" spans="1:7" ht="21.95" customHeight="1">
      <c r="A19" s="33">
        <v>2</v>
      </c>
      <c r="B19" s="34">
        <v>41944</v>
      </c>
      <c r="C19" s="3">
        <v>9547370</v>
      </c>
      <c r="D19" s="3">
        <v>19255532</v>
      </c>
      <c r="E19" s="3">
        <v>15822849</v>
      </c>
      <c r="F19" s="35">
        <f t="shared" ref="F19:F21" si="2">D19/E19</f>
        <v>1.2169446854988</v>
      </c>
      <c r="G19" s="38"/>
    </row>
    <row r="20" spans="1:7" ht="21.95" customHeight="1">
      <c r="A20" s="33">
        <v>3</v>
      </c>
      <c r="B20" s="34">
        <v>41974</v>
      </c>
      <c r="C20" s="3">
        <v>9192108</v>
      </c>
      <c r="D20" s="3">
        <v>17881714</v>
      </c>
      <c r="E20" s="3">
        <v>14727830</v>
      </c>
      <c r="F20" s="35">
        <f t="shared" si="2"/>
        <v>1.2141445141612852</v>
      </c>
      <c r="G20" s="38"/>
    </row>
    <row r="21" spans="1:7" ht="21.95" customHeight="1">
      <c r="A21" s="3"/>
      <c r="B21" s="36" t="s">
        <v>128</v>
      </c>
      <c r="C21" s="3">
        <f t="shared" ref="C21:E21" si="3">SUM(C18:C20)</f>
        <v>30714558</v>
      </c>
      <c r="D21" s="3">
        <f t="shared" si="3"/>
        <v>59391088</v>
      </c>
      <c r="E21" s="3">
        <f t="shared" si="3"/>
        <v>46406836</v>
      </c>
      <c r="F21" s="35">
        <f t="shared" si="2"/>
        <v>1.279791796191406</v>
      </c>
      <c r="G21" s="38"/>
    </row>
    <row r="23" spans="1:7">
      <c r="A23" s="41" t="s">
        <v>133</v>
      </c>
      <c r="B23" s="41"/>
      <c r="C23" s="41"/>
      <c r="D23" s="41"/>
      <c r="E23" s="41"/>
      <c r="F23" s="41"/>
      <c r="G23" s="41"/>
    </row>
    <row r="25" spans="1:7">
      <c r="A25" s="31" t="s">
        <v>121</v>
      </c>
      <c r="B25" s="31" t="s">
        <v>122</v>
      </c>
      <c r="C25" s="36" t="s">
        <v>134</v>
      </c>
      <c r="D25" s="36" t="s">
        <v>135</v>
      </c>
      <c r="E25" s="36" t="s">
        <v>136</v>
      </c>
    </row>
    <row r="26" spans="1:7" s="32" customFormat="1">
      <c r="A26" s="31">
        <v>1</v>
      </c>
      <c r="B26" s="31">
        <v>2</v>
      </c>
      <c r="C26" s="30">
        <v>3</v>
      </c>
      <c r="D26" s="30">
        <v>4</v>
      </c>
      <c r="E26" s="30">
        <v>5</v>
      </c>
      <c r="F26" s="39"/>
      <c r="G26" s="37"/>
    </row>
    <row r="27" spans="1:7" ht="21.95" customHeight="1">
      <c r="A27" s="33">
        <v>1</v>
      </c>
      <c r="B27" s="34">
        <v>41913</v>
      </c>
      <c r="C27" s="35">
        <f>G9</f>
        <v>103.45924261471427</v>
      </c>
      <c r="D27" s="35">
        <f>F18</f>
        <v>1.4034826976044701</v>
      </c>
      <c r="E27" s="35">
        <f>C27/D27</f>
        <v>73.716079857132073</v>
      </c>
      <c r="F27" s="38"/>
      <c r="G27" s="38"/>
    </row>
    <row r="28" spans="1:7" ht="21.95" customHeight="1">
      <c r="A28" s="33">
        <v>2</v>
      </c>
      <c r="B28" s="34">
        <v>41944</v>
      </c>
      <c r="C28" s="35">
        <f t="shared" ref="C28:C30" si="4">G10</f>
        <v>108.96535358455358</v>
      </c>
      <c r="D28" s="35">
        <f t="shared" ref="D28:D30" si="5">F19</f>
        <v>1.2169446854988</v>
      </c>
      <c r="E28" s="35">
        <f t="shared" ref="E28:E30" si="6">C28/D28</f>
        <v>89.540103903647008</v>
      </c>
      <c r="F28" s="38"/>
      <c r="G28" s="38"/>
    </row>
    <row r="29" spans="1:7" ht="21.95" customHeight="1">
      <c r="A29" s="33">
        <v>3</v>
      </c>
      <c r="B29" s="34">
        <v>41974</v>
      </c>
      <c r="C29" s="35">
        <f t="shared" si="4"/>
        <v>102.15224517121666</v>
      </c>
      <c r="D29" s="35">
        <f t="shared" si="5"/>
        <v>1.2141445141612852</v>
      </c>
      <c r="E29" s="35">
        <f t="shared" si="6"/>
        <v>84.135161819498947</v>
      </c>
      <c r="F29" s="38"/>
      <c r="G29" s="38"/>
    </row>
    <row r="30" spans="1:7" ht="21.95" customHeight="1">
      <c r="A30" s="3"/>
      <c r="B30" s="36" t="s">
        <v>128</v>
      </c>
      <c r="C30" s="35">
        <f t="shared" si="4"/>
        <v>104.92181003247022</v>
      </c>
      <c r="D30" s="35">
        <f t="shared" si="5"/>
        <v>1.279791796191406</v>
      </c>
      <c r="E30" s="35">
        <f t="shared" si="6"/>
        <v>81.983499460390419</v>
      </c>
      <c r="F30" s="38"/>
      <c r="G30" s="38"/>
    </row>
    <row r="32" spans="1:7">
      <c r="A32" s="1" t="s">
        <v>137</v>
      </c>
    </row>
    <row r="33" spans="1:7">
      <c r="A33" s="1" t="s">
        <v>138</v>
      </c>
    </row>
    <row r="34" spans="1:7">
      <c r="A34" s="1" t="s">
        <v>139</v>
      </c>
    </row>
    <row r="37" spans="1:7" ht="66.75" customHeight="1">
      <c r="A37" s="47"/>
      <c r="B37" s="48"/>
      <c r="C37" s="48"/>
      <c r="D37" s="48"/>
      <c r="E37" s="48"/>
      <c r="F37" s="48"/>
      <c r="G37" s="48"/>
    </row>
  </sheetData>
  <mergeCells count="7">
    <mergeCell ref="A37:G37"/>
    <mergeCell ref="A2:G2"/>
    <mergeCell ref="A3:G3"/>
    <mergeCell ref="A4:G4"/>
    <mergeCell ref="A5:G5"/>
    <mergeCell ref="A14:G14"/>
    <mergeCell ref="A23:G23"/>
  </mergeCells>
  <pageMargins left="0.61" right="0.21" top="0.49" bottom="0.34" header="0.3" footer="0.3"/>
  <pageSetup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Anne-I</vt:lpstr>
      <vt:lpstr>Annex-II</vt:lpstr>
      <vt:lpstr>Annex-III</vt:lpstr>
      <vt:lpstr>Annex-IV</vt:lpstr>
      <vt:lpstr>'Annex-II'!Print_Area</vt:lpstr>
      <vt:lpstr>'Annex-IV'!Print_Area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rajesh s kurai</cp:lastModifiedBy>
  <cp:lastPrinted>2015-09-11T09:12:25Z</cp:lastPrinted>
  <dcterms:created xsi:type="dcterms:W3CDTF">2015-05-25T11:07:08Z</dcterms:created>
  <dcterms:modified xsi:type="dcterms:W3CDTF">2016-04-21T12:45:44Z</dcterms:modified>
</cp:coreProperties>
</file>